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95\"/>
    </mc:Choice>
  </mc:AlternateContent>
  <xr:revisionPtr revIDLastSave="0" documentId="13_ncr:1_{BEEBC1C6-ED3B-4992-B315-8AC87F98FD26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43" i="1" l="1"/>
  <c r="I40" i="1"/>
  <c r="I39" i="1"/>
  <c r="I38" i="1"/>
  <c r="I37" i="1"/>
  <c r="I36" i="1"/>
  <c r="C30" i="1"/>
  <c r="G62" i="2"/>
  <c r="G63" i="2" s="1"/>
  <c r="G64" i="2" s="1"/>
  <c r="G66" i="2" s="1"/>
  <c r="G67" i="2" s="1"/>
  <c r="G68" i="2" s="1"/>
  <c r="F62" i="2"/>
  <c r="F63" i="2" s="1"/>
  <c r="F64" i="2" s="1"/>
  <c r="F66" i="2" s="1"/>
  <c r="F67" i="2" s="1"/>
  <c r="F68" i="2" s="1"/>
  <c r="C38" i="1" s="1"/>
  <c r="E62" i="2"/>
  <c r="E63" i="2" s="1"/>
  <c r="E64" i="2" s="1"/>
  <c r="E66" i="2" s="1"/>
  <c r="E67" i="2" s="1"/>
  <c r="E68" i="2" s="1"/>
  <c r="D62" i="2"/>
  <c r="D63" i="2" s="1"/>
  <c r="G55" i="2"/>
  <c r="F55" i="2"/>
  <c r="E55" i="2"/>
  <c r="D55" i="2"/>
  <c r="H55" i="2" s="1"/>
  <c r="H54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3" i="2" s="1"/>
  <c r="H22" i="2"/>
  <c r="H38" i="2" l="1"/>
  <c r="C39" i="1"/>
  <c r="C32" i="1"/>
  <c r="C34" i="1" s="1"/>
  <c r="H41" i="2"/>
  <c r="H29" i="2"/>
  <c r="H35" i="2"/>
  <c r="C31" i="1"/>
  <c r="D64" i="2"/>
  <c r="H63" i="2"/>
  <c r="H62" i="2"/>
  <c r="H64" i="2" l="1"/>
  <c r="D66" i="2"/>
  <c r="H66" i="2" l="1"/>
  <c r="D67" i="2"/>
  <c r="D68" i="2" l="1"/>
  <c r="H67" i="2"/>
  <c r="H68" i="2" l="1"/>
  <c r="C37" i="1"/>
  <c r="C40" i="1" l="1"/>
  <c r="C42" i="1" s="1"/>
  <c r="C44" i="1" l="1"/>
  <c r="C46" i="1" s="1"/>
  <c r="C41" i="1"/>
</calcChain>
</file>

<file path=xl/sharedStrings.xml><?xml version="1.0" encoding="utf-8"?>
<sst xmlns="http://schemas.openxmlformats.org/spreadsheetml/2006/main" count="226" uniqueCount="130">
  <si>
    <t>СВОДКА ЗАТРАТ</t>
  </si>
  <si>
    <t>P_0995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</si>
  <si>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</si>
  <si>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</si>
  <si>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</si>
  <si>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</si>
  <si>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</si>
  <si>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</si>
  <si>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</si>
  <si>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</si>
  <si>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</si>
  <si>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</si>
  <si>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</si>
  <si>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</si>
  <si>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</si>
  <si>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</si>
  <si>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</si>
  <si>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</si>
  <si>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</si>
  <si>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</si>
  <si>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</si>
  <si>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</si>
  <si>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</si>
  <si>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</si>
  <si>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</si>
  <si>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</si>
  <si>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</si>
  <si>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</si>
  <si>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</si>
  <si>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</si>
  <si>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</si>
  <si>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</si>
  <si>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</si>
  <si>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</si>
  <si>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</si>
  <si>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</si>
  <si>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</si>
  <si>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</si>
  <si>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</si>
  <si>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</si>
  <si>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</si>
  <si>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</si>
  <si>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</si>
  <si>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</si>
  <si>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</si>
  <si>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</si>
  <si>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</si>
  <si>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</si>
  <si>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</si>
  <si>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</si>
  <si>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</si>
  <si>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</si>
  <si>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</si>
  <si>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</si>
  <si>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</si>
  <si>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</si>
  <si>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</si>
  <si>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</si>
  <si>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</si>
  <si>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</si>
  <si>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</si>
  <si>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</si>
  <si>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</si>
  <si>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</si>
  <si>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</si>
  <si>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</si>
  <si>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</si>
  <si>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</si>
  <si>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</si>
  <si>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</si>
  <si>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</si>
  <si>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</si>
  <si>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</si>
  <si>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</si>
  <si>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</si>
  <si>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</si>
  <si>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</si>
  <si>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</si>
  <si>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</si>
  <si>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</si>
  <si>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</si>
  <si>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</si>
  <si>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</si>
  <si>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</si>
  <si>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</si>
  <si>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</si>
  <si>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</si>
  <si>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</si>
  <si>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</si>
  <si>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</si>
  <si>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</si>
  <si>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</si>
  <si>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</si>
  <si>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</si>
  <si>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</si>
  <si>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</si>
  <si>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</si>
  <si>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</si>
  <si>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</si>
  <si>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</si>
  <si>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</si>
  <si>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</si>
  <si>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</si>
  <si>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</si>
  <si>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</si>
  <si>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</si>
  <si>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</si>
  <si>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</si>
  <si>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</si>
  <si>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</si>
  <si>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</si>
  <si>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</si>
  <si>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</si>
  <si>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</si>
  <si>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</si>
  <si>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</si>
  <si>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</si>
  <si>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</si>
  <si>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</si>
  <si>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</si>
  <si>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</si>
  <si>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</si>
  <si>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</si>
  <si>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</si>
  <si>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</si>
  <si>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</si>
  <si>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</si>
  <si>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</si>
  <si>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</si>
  <si>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КЛ-3кВ Ф-14 от ГПП-1 Промсинтез 35/10/3 до ТП-16 (протяженностью 2,8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</si>
</sst>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A19" sqref="A19:C19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33203125" customWidth="1"/>
    <col min="9" max="9" width="15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129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128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115</v>
      </c>
      <c r="C26" s="54"/>
      <c r="D26" s="51"/>
      <c r="E26" s="51"/>
      <c r="F26" s="51"/>
      <c r="G26" s="52"/>
      <c r="H26" s="52" t="s">
        <v>116</v>
      </c>
      <c r="I26" s="52"/>
    </row>
    <row r="27" spans="1:9" ht="16.95" customHeight="1" x14ac:dyDescent="0.3">
      <c r="A27" s="55" t="s">
        <v>6</v>
      </c>
      <c r="B27" s="53" t="s">
        <v>117</v>
      </c>
      <c r="C27" s="56">
        <v>0</v>
      </c>
      <c r="D27" s="57"/>
      <c r="E27" s="57"/>
      <c r="F27" s="57"/>
      <c r="G27" s="58" t="s">
        <v>118</v>
      </c>
      <c r="H27" s="58" t="s">
        <v>119</v>
      </c>
      <c r="I27" s="58" t="s">
        <v>120</v>
      </c>
    </row>
    <row r="28" spans="1:9" ht="16.95" customHeight="1" x14ac:dyDescent="0.3">
      <c r="A28" s="55" t="s">
        <v>7</v>
      </c>
      <c r="B28" s="53" t="s">
        <v>121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122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123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124</v>
      </c>
      <c r="C32" s="67">
        <f>C30*I38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112</v>
      </c>
      <c r="C33" s="62">
        <v>0.56999999999999995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125</v>
      </c>
      <c r="C34" s="67">
        <f>C32*C33</f>
        <v>0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114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115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117</v>
      </c>
      <c r="C37" s="76">
        <f>ССР!D68+ССР!E68</f>
        <v>36018.679982327521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121</v>
      </c>
      <c r="C38" s="76">
        <f>ССР!F68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122</v>
      </c>
      <c r="C39" s="76">
        <f>(ССР!G64)*1.2</f>
        <v>2579.6304969888142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38598.310479316337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123</v>
      </c>
      <c r="C41" s="62">
        <f>C40-ROUND(C40/1.2,5)</f>
        <v>6433.0517493163352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124</v>
      </c>
      <c r="C42" s="77">
        <f>C40*I39</f>
        <v>46753.144448190804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112</v>
      </c>
      <c r="C43" s="62">
        <f>C33</f>
        <v>0.56999999999999995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125</v>
      </c>
      <c r="C44" s="67">
        <f>C42*C43</f>
        <v>26649.292335468755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126</v>
      </c>
      <c r="C46" s="103">
        <f>C34+C44</f>
        <v>26649.292335468755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127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129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26067.956424468</v>
      </c>
      <c r="E25" s="20">
        <v>1775.2638083791001</v>
      </c>
      <c r="F25" s="20">
        <v>0</v>
      </c>
      <c r="G25" s="20">
        <v>0</v>
      </c>
      <c r="H25" s="20">
        <v>27843.220232848002</v>
      </c>
    </row>
    <row r="26" spans="1:8" ht="16.95" customHeight="1" x14ac:dyDescent="0.3">
      <c r="A26" s="6"/>
      <c r="B26" s="9"/>
      <c r="C26" s="9" t="s">
        <v>26</v>
      </c>
      <c r="D26" s="20">
        <v>26067.956424468</v>
      </c>
      <c r="E26" s="20">
        <v>1775.2638083791001</v>
      </c>
      <c r="F26" s="20">
        <v>0</v>
      </c>
      <c r="G26" s="20">
        <v>0</v>
      </c>
      <c r="H26" s="20">
        <v>27843.220232848002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26067.956424468</v>
      </c>
      <c r="E42" s="20">
        <v>1775.2638083791001</v>
      </c>
      <c r="F42" s="20">
        <v>0</v>
      </c>
      <c r="G42" s="20">
        <v>0</v>
      </c>
      <c r="H42" s="20">
        <v>27843.220232848002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521.35912848937005</v>
      </c>
      <c r="E44" s="20">
        <v>35.505276167581002</v>
      </c>
      <c r="F44" s="20">
        <v>0</v>
      </c>
      <c r="G44" s="20">
        <v>0</v>
      </c>
      <c r="H44" s="20">
        <v>556.86440465695</v>
      </c>
    </row>
    <row r="45" spans="1:8" ht="16.95" customHeight="1" x14ac:dyDescent="0.3">
      <c r="A45" s="6"/>
      <c r="B45" s="9"/>
      <c r="C45" s="9" t="s">
        <v>41</v>
      </c>
      <c r="D45" s="20">
        <v>521.35912848937005</v>
      </c>
      <c r="E45" s="20">
        <v>35.505276167581002</v>
      </c>
      <c r="F45" s="20">
        <v>0</v>
      </c>
      <c r="G45" s="20">
        <v>0</v>
      </c>
      <c r="H45" s="20">
        <v>556.86440465695</v>
      </c>
    </row>
    <row r="46" spans="1:8" ht="16.95" customHeight="1" x14ac:dyDescent="0.3">
      <c r="A46" s="6"/>
      <c r="B46" s="9"/>
      <c r="C46" s="9" t="s">
        <v>42</v>
      </c>
      <c r="D46" s="20">
        <v>26589.315552958</v>
      </c>
      <c r="E46" s="20">
        <v>1810.7690845467</v>
      </c>
      <c r="F46" s="20">
        <v>0</v>
      </c>
      <c r="G46" s="20">
        <v>0</v>
      </c>
      <c r="H46" s="20">
        <v>28400.084637503998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84.662357478583999</v>
      </c>
      <c r="H48" s="20">
        <v>84.662357478583999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693.98113593222001</v>
      </c>
      <c r="E49" s="20">
        <v>47.261073106669002</v>
      </c>
      <c r="F49" s="20">
        <v>0</v>
      </c>
      <c r="G49" s="20">
        <v>0</v>
      </c>
      <c r="H49" s="20">
        <v>741.24220903889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397.51963124999997</v>
      </c>
      <c r="H50" s="20">
        <v>397.51963124999997</v>
      </c>
    </row>
    <row r="51" spans="1:8" ht="16.95" customHeight="1" x14ac:dyDescent="0.3">
      <c r="A51" s="6"/>
      <c r="B51" s="9"/>
      <c r="C51" s="9" t="s">
        <v>65</v>
      </c>
      <c r="D51" s="20">
        <v>693.98113593222001</v>
      </c>
      <c r="E51" s="20">
        <v>47.261073106669002</v>
      </c>
      <c r="F51" s="20">
        <v>0</v>
      </c>
      <c r="G51" s="20">
        <v>482.18198872858</v>
      </c>
      <c r="H51" s="20">
        <v>1223.4241977674999</v>
      </c>
    </row>
    <row r="52" spans="1:8" ht="16.95" customHeight="1" x14ac:dyDescent="0.3">
      <c r="A52" s="6"/>
      <c r="B52" s="9"/>
      <c r="C52" s="9" t="s">
        <v>64</v>
      </c>
      <c r="D52" s="20">
        <v>27283.296688890001</v>
      </c>
      <c r="E52" s="20">
        <v>1858.0301576533</v>
      </c>
      <c r="F52" s="20">
        <v>0</v>
      </c>
      <c r="G52" s="20">
        <v>482.18198872858</v>
      </c>
      <c r="H52" s="20">
        <v>29623.508835272001</v>
      </c>
    </row>
    <row r="53" spans="1:8" ht="16.95" customHeight="1" x14ac:dyDescent="0.3">
      <c r="A53" s="6"/>
      <c r="B53" s="9"/>
      <c r="C53" s="9" t="s">
        <v>63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6.95" customHeight="1" x14ac:dyDescent="0.3">
      <c r="A55" s="6"/>
      <c r="B55" s="9"/>
      <c r="C55" s="9" t="s">
        <v>62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6.95" customHeight="1" x14ac:dyDescent="0.3">
      <c r="A56" s="6"/>
      <c r="B56" s="9"/>
      <c r="C56" s="9" t="s">
        <v>61</v>
      </c>
      <c r="D56" s="20">
        <v>27283.296688890001</v>
      </c>
      <c r="E56" s="20">
        <v>1858.0301576533</v>
      </c>
      <c r="F56" s="20">
        <v>0</v>
      </c>
      <c r="G56" s="20">
        <v>482.18198872858</v>
      </c>
      <c r="H56" s="20">
        <v>29623.508835272001</v>
      </c>
    </row>
    <row r="57" spans="1:8" ht="153" customHeight="1" x14ac:dyDescent="0.3">
      <c r="A57" s="6"/>
      <c r="B57" s="9"/>
      <c r="C57" s="9" t="s">
        <v>60</v>
      </c>
      <c r="D57" s="20"/>
      <c r="E57" s="20"/>
      <c r="F57" s="20"/>
      <c r="G57" s="20"/>
      <c r="H57" s="20"/>
    </row>
    <row r="58" spans="1:8" x14ac:dyDescent="0.3">
      <c r="A58" s="6">
        <v>6</v>
      </c>
      <c r="B58" s="6" t="s">
        <v>59</v>
      </c>
      <c r="C58" s="7" t="s">
        <v>58</v>
      </c>
      <c r="D58" s="20">
        <v>0</v>
      </c>
      <c r="E58" s="20">
        <v>0</v>
      </c>
      <c r="F58" s="20">
        <v>0</v>
      </c>
      <c r="G58" s="20">
        <v>1604.8977013918</v>
      </c>
      <c r="H58" s="20">
        <v>1604.8977013918</v>
      </c>
    </row>
    <row r="59" spans="1:8" ht="16.95" customHeight="1" x14ac:dyDescent="0.3">
      <c r="A59" s="6"/>
      <c r="B59" s="9"/>
      <c r="C59" s="9" t="s">
        <v>57</v>
      </c>
      <c r="D59" s="20">
        <v>0</v>
      </c>
      <c r="E59" s="20">
        <v>0</v>
      </c>
      <c r="F59" s="20">
        <v>0</v>
      </c>
      <c r="G59" s="20">
        <v>1604.8977013918</v>
      </c>
      <c r="H59" s="20">
        <v>1604.8977013918</v>
      </c>
    </row>
    <row r="60" spans="1:8" ht="16.95" customHeight="1" x14ac:dyDescent="0.3">
      <c r="A60" s="6"/>
      <c r="B60" s="9"/>
      <c r="C60" s="9" t="s">
        <v>56</v>
      </c>
      <c r="D60" s="20">
        <v>27283.296688890001</v>
      </c>
      <c r="E60" s="20">
        <v>1858.0301576533</v>
      </c>
      <c r="F60" s="20">
        <v>0</v>
      </c>
      <c r="G60" s="20">
        <v>2087.0796901203998</v>
      </c>
      <c r="H60" s="20">
        <v>31228.406536663999</v>
      </c>
    </row>
    <row r="61" spans="1:8" ht="16.95" customHeight="1" x14ac:dyDescent="0.3">
      <c r="A61" s="6"/>
      <c r="B61" s="9"/>
      <c r="C61" s="9" t="s">
        <v>55</v>
      </c>
      <c r="D61" s="20"/>
      <c r="E61" s="20"/>
      <c r="F61" s="20"/>
      <c r="G61" s="20"/>
      <c r="H61" s="20"/>
    </row>
    <row r="62" spans="1:8" ht="34.200000000000003" customHeight="1" x14ac:dyDescent="0.3">
      <c r="A62" s="6">
        <v>7</v>
      </c>
      <c r="B62" s="6" t="s">
        <v>54</v>
      </c>
      <c r="C62" s="7" t="s">
        <v>53</v>
      </c>
      <c r="D62" s="20">
        <f>D60 * 3%</f>
        <v>818.49890066670002</v>
      </c>
      <c r="E62" s="20">
        <f>E60 * 3%</f>
        <v>55.740904729598995</v>
      </c>
      <c r="F62" s="20">
        <f>F60 * 3%</f>
        <v>0</v>
      </c>
      <c r="G62" s="20">
        <f>G60 * 3%</f>
        <v>62.612390703611993</v>
      </c>
      <c r="H62" s="20">
        <f>SUM(D62:G62)</f>
        <v>936.852196099911</v>
      </c>
    </row>
    <row r="63" spans="1:8" ht="16.95" customHeight="1" x14ac:dyDescent="0.3">
      <c r="A63" s="6"/>
      <c r="B63" s="9"/>
      <c r="C63" s="9" t="s">
        <v>52</v>
      </c>
      <c r="D63" s="20">
        <f>D62</f>
        <v>818.49890066670002</v>
      </c>
      <c r="E63" s="20">
        <f>E62</f>
        <v>55.740904729598995</v>
      </c>
      <c r="F63" s="20">
        <f>F62</f>
        <v>0</v>
      </c>
      <c r="G63" s="20">
        <f>G62</f>
        <v>62.612390703611993</v>
      </c>
      <c r="H63" s="20">
        <f>SUM(D63:G63)</f>
        <v>936.852196099911</v>
      </c>
    </row>
    <row r="64" spans="1:8" ht="16.95" customHeight="1" x14ac:dyDescent="0.3">
      <c r="A64" s="6"/>
      <c r="B64" s="9"/>
      <c r="C64" s="9" t="s">
        <v>51</v>
      </c>
      <c r="D64" s="20">
        <f>D63 + D60</f>
        <v>28101.795589556699</v>
      </c>
      <c r="E64" s="20">
        <f>E63 + E60</f>
        <v>1913.7710623828989</v>
      </c>
      <c r="F64" s="20">
        <f>F63 + F60</f>
        <v>0</v>
      </c>
      <c r="G64" s="20">
        <f>G63 + G60</f>
        <v>2149.692080824012</v>
      </c>
      <c r="H64" s="20">
        <f>SUM(D64:G64)</f>
        <v>32165.258732763607</v>
      </c>
    </row>
    <row r="65" spans="1:8" ht="16.95" customHeight="1" x14ac:dyDescent="0.3">
      <c r="A65" s="6"/>
      <c r="B65" s="9"/>
      <c r="C65" s="9" t="s">
        <v>50</v>
      </c>
      <c r="D65" s="20"/>
      <c r="E65" s="20"/>
      <c r="F65" s="20"/>
      <c r="G65" s="20"/>
      <c r="H65" s="20"/>
    </row>
    <row r="66" spans="1:8" ht="16.95" customHeight="1" x14ac:dyDescent="0.3">
      <c r="A66" s="6">
        <v>8</v>
      </c>
      <c r="B66" s="6" t="s">
        <v>49</v>
      </c>
      <c r="C66" s="7" t="s">
        <v>48</v>
      </c>
      <c r="D66" s="20">
        <f>D64 * 20%</f>
        <v>5620.35911791134</v>
      </c>
      <c r="E66" s="20">
        <f>E64 * 20%</f>
        <v>382.75421247657982</v>
      </c>
      <c r="F66" s="20">
        <f>F64 * 20%</f>
        <v>0</v>
      </c>
      <c r="G66" s="20">
        <f>G64 * 20%</f>
        <v>429.93841616480245</v>
      </c>
      <c r="H66" s="20">
        <f>SUM(D66:G66)</f>
        <v>6433.0517465527219</v>
      </c>
    </row>
    <row r="67" spans="1:8" ht="16.95" customHeight="1" x14ac:dyDescent="0.3">
      <c r="A67" s="6"/>
      <c r="B67" s="9"/>
      <c r="C67" s="9" t="s">
        <v>47</v>
      </c>
      <c r="D67" s="20">
        <f>D66</f>
        <v>5620.35911791134</v>
      </c>
      <c r="E67" s="20">
        <f>E66</f>
        <v>382.75421247657982</v>
      </c>
      <c r="F67" s="20">
        <f>F66</f>
        <v>0</v>
      </c>
      <c r="G67" s="20">
        <f>G66</f>
        <v>429.93841616480245</v>
      </c>
      <c r="H67" s="20">
        <f>SUM(D67:G67)</f>
        <v>6433.0517465527219</v>
      </c>
    </row>
    <row r="68" spans="1:8" ht="16.95" customHeight="1" x14ac:dyDescent="0.3">
      <c r="A68" s="6"/>
      <c r="B68" s="9"/>
      <c r="C68" s="9" t="s">
        <v>46</v>
      </c>
      <c r="D68" s="20">
        <f>D67 + D64</f>
        <v>33722.154707468042</v>
      </c>
      <c r="E68" s="20">
        <f>E67 + E64</f>
        <v>2296.5252748594785</v>
      </c>
      <c r="F68" s="20">
        <f>F67 + F64</f>
        <v>0</v>
      </c>
      <c r="G68" s="20">
        <f>G67 + G64</f>
        <v>2579.6304969888142</v>
      </c>
      <c r="H68" s="20">
        <f>SUM(D68:G68)</f>
        <v>38598.310479316337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76</v>
      </c>
      <c r="D13" s="19">
        <v>26067.956424468</v>
      </c>
      <c r="E13" s="19">
        <v>1775.2638083791001</v>
      </c>
      <c r="F13" s="19">
        <v>0</v>
      </c>
      <c r="G13" s="19">
        <v>0</v>
      </c>
      <c r="H13" s="19">
        <v>27843.220232848002</v>
      </c>
      <c r="J13" s="5"/>
    </row>
    <row r="14" spans="1:14" ht="16.95" customHeight="1" x14ac:dyDescent="0.3">
      <c r="A14" s="6"/>
      <c r="B14" s="9"/>
      <c r="C14" s="9" t="s">
        <v>77</v>
      </c>
      <c r="D14" s="19">
        <v>26067.956424468</v>
      </c>
      <c r="E14" s="19">
        <v>1775.2638083791001</v>
      </c>
      <c r="F14" s="19">
        <v>0</v>
      </c>
      <c r="G14" s="19">
        <v>0</v>
      </c>
      <c r="H14" s="19">
        <v>27843.220232848002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6" sqref="B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79</v>
      </c>
      <c r="D13" s="19">
        <v>0</v>
      </c>
      <c r="E13" s="19">
        <v>0</v>
      </c>
      <c r="F13" s="19">
        <v>0</v>
      </c>
      <c r="G13" s="19">
        <v>84.662357478583999</v>
      </c>
      <c r="H13" s="19">
        <v>84.662357478583999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84.662357478583999</v>
      </c>
      <c r="H14" s="19">
        <v>84.662357478583999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1604.8977013918</v>
      </c>
      <c r="H13" s="19">
        <v>1604.8977013918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1604.8977013918</v>
      </c>
      <c r="H14" s="19">
        <v>1604.8977013918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topLeftCell="A4" zoomScale="75" zoomScaleNormal="87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82</v>
      </c>
      <c r="B1" s="37" t="s">
        <v>83</v>
      </c>
      <c r="C1" s="37" t="s">
        <v>84</v>
      </c>
      <c r="D1" s="37" t="s">
        <v>85</v>
      </c>
      <c r="E1" s="37" t="s">
        <v>86</v>
      </c>
      <c r="F1" s="37" t="s">
        <v>87</v>
      </c>
      <c r="G1" s="37" t="s">
        <v>88</v>
      </c>
      <c r="H1" s="37" t="s">
        <v>89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27843.220232848002</v>
      </c>
      <c r="E3" s="41"/>
      <c r="F3" s="41"/>
      <c r="G3" s="41"/>
      <c r="H3" s="48"/>
    </row>
    <row r="4" spans="1:8" x14ac:dyDescent="0.3">
      <c r="A4" s="95" t="s">
        <v>90</v>
      </c>
      <c r="B4" s="42" t="s">
        <v>91</v>
      </c>
      <c r="C4" s="45"/>
      <c r="D4" s="43">
        <v>26067.956424468</v>
      </c>
      <c r="E4" s="41"/>
      <c r="F4" s="41"/>
      <c r="G4" s="41"/>
      <c r="H4" s="48"/>
    </row>
    <row r="5" spans="1:8" x14ac:dyDescent="0.3">
      <c r="A5" s="95"/>
      <c r="B5" s="42" t="s">
        <v>92</v>
      </c>
      <c r="C5" s="37"/>
      <c r="D5" s="43">
        <v>1775.2638083791001</v>
      </c>
      <c r="E5" s="41"/>
      <c r="F5" s="41"/>
      <c r="G5" s="41"/>
      <c r="H5" s="47"/>
    </row>
    <row r="6" spans="1:8" x14ac:dyDescent="0.3">
      <c r="A6" s="96"/>
      <c r="B6" s="42" t="s">
        <v>93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94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76</v>
      </c>
      <c r="B8" s="98"/>
      <c r="C8" s="95" t="s">
        <v>96</v>
      </c>
      <c r="D8" s="44">
        <v>27843.220232848002</v>
      </c>
      <c r="E8" s="41">
        <v>2.8</v>
      </c>
      <c r="F8" s="41" t="s">
        <v>95</v>
      </c>
      <c r="G8" s="44">
        <v>9944.007226017</v>
      </c>
      <c r="H8" s="47"/>
    </row>
    <row r="9" spans="1:8" x14ac:dyDescent="0.3">
      <c r="A9" s="99">
        <v>1</v>
      </c>
      <c r="B9" s="42" t="s">
        <v>91</v>
      </c>
      <c r="C9" s="95"/>
      <c r="D9" s="44">
        <v>26067.956424468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92</v>
      </c>
      <c r="C10" s="95"/>
      <c r="D10" s="44">
        <v>1775.2638083791001</v>
      </c>
      <c r="E10" s="41"/>
      <c r="F10" s="41"/>
      <c r="G10" s="41"/>
      <c r="H10" s="96"/>
    </row>
    <row r="11" spans="1:8" x14ac:dyDescent="0.3">
      <c r="A11" s="95"/>
      <c r="B11" s="42" t="s">
        <v>93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94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84.662357478583999</v>
      </c>
      <c r="E13" s="41"/>
      <c r="F13" s="41"/>
      <c r="G13" s="41"/>
      <c r="H13" s="47"/>
    </row>
    <row r="14" spans="1:8" x14ac:dyDescent="0.3">
      <c r="A14" s="95" t="s">
        <v>97</v>
      </c>
      <c r="B14" s="42" t="s">
        <v>91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94</v>
      </c>
      <c r="C17" s="37"/>
      <c r="D17" s="43">
        <v>84.662357478583999</v>
      </c>
      <c r="E17" s="41"/>
      <c r="F17" s="41"/>
      <c r="G17" s="41"/>
      <c r="H17" s="47"/>
    </row>
    <row r="18" spans="1:8" x14ac:dyDescent="0.3">
      <c r="A18" s="97" t="s">
        <v>79</v>
      </c>
      <c r="B18" s="98"/>
      <c r="C18" s="95" t="s">
        <v>96</v>
      </c>
      <c r="D18" s="44">
        <v>84.662357478583999</v>
      </c>
      <c r="E18" s="41">
        <v>2.8</v>
      </c>
      <c r="F18" s="41" t="s">
        <v>95</v>
      </c>
      <c r="G18" s="44">
        <v>30.236556242351998</v>
      </c>
      <c r="H18" s="47"/>
    </row>
    <row r="19" spans="1:8" x14ac:dyDescent="0.3">
      <c r="A19" s="99">
        <v>1</v>
      </c>
      <c r="B19" s="42" t="s">
        <v>91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92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93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94</v>
      </c>
      <c r="C22" s="95"/>
      <c r="D22" s="44">
        <v>84.662357478583999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1604.8977013918</v>
      </c>
      <c r="E23" s="41"/>
      <c r="F23" s="41"/>
      <c r="G23" s="41"/>
      <c r="H23" s="47"/>
    </row>
    <row r="24" spans="1:8" x14ac:dyDescent="0.3">
      <c r="A24" s="95" t="s">
        <v>98</v>
      </c>
      <c r="B24" s="42" t="s">
        <v>91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94</v>
      </c>
      <c r="C27" s="37"/>
      <c r="D27" s="43">
        <v>1604.8977013918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96</v>
      </c>
      <c r="D28" s="44">
        <v>1604.8977013918</v>
      </c>
      <c r="E28" s="41">
        <v>2.8</v>
      </c>
      <c r="F28" s="41" t="s">
        <v>95</v>
      </c>
      <c r="G28" s="44">
        <v>573.17775049705995</v>
      </c>
      <c r="H28" s="47"/>
    </row>
    <row r="29" spans="1:8" x14ac:dyDescent="0.3">
      <c r="A29" s="99">
        <v>1</v>
      </c>
      <c r="B29" s="42" t="s">
        <v>91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93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94</v>
      </c>
      <c r="C32" s="95"/>
      <c r="D32" s="44">
        <v>1604.8977013918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99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100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3">
      <c r="A4" s="25" t="s">
        <v>110</v>
      </c>
      <c r="B4" s="26" t="s">
        <v>95</v>
      </c>
      <c r="C4" s="27">
        <v>4.0206249999999999</v>
      </c>
      <c r="D4" s="27">
        <v>5103.9171675885</v>
      </c>
      <c r="E4" s="26">
        <v>6</v>
      </c>
      <c r="F4" s="26"/>
      <c r="G4" s="27">
        <v>20520.936961936</v>
      </c>
      <c r="H4" s="28"/>
    </row>
    <row r="5" spans="1:8" ht="39" customHeight="1" x14ac:dyDescent="0.3">
      <c r="A5" s="25" t="s">
        <v>111</v>
      </c>
      <c r="B5" s="26" t="s">
        <v>95</v>
      </c>
      <c r="C5" s="27">
        <v>1.1725000000000001</v>
      </c>
      <c r="D5" s="27">
        <v>818.22700652441995</v>
      </c>
      <c r="E5" s="26">
        <v>6</v>
      </c>
      <c r="F5" s="26"/>
      <c r="G5" s="27">
        <v>959.37116514987997</v>
      </c>
      <c r="H5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2025-11-19T08:32:28Z</dcterms:modified>
</cp:coreProperties>
</file>